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OneDrive\Desktop\Helen\London Record Society\AGM\2024\"/>
    </mc:Choice>
  </mc:AlternateContent>
  <xr:revisionPtr revIDLastSave="0" documentId="8_{547D413B-5BAA-4DC4-B582-5F7906AEF1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10" i="1" l="1"/>
  <c r="C51" i="1" l="1"/>
  <c r="E20" i="1"/>
  <c r="G55" i="1"/>
  <c r="I52" i="1"/>
  <c r="I46" i="1"/>
  <c r="C44" i="1" l="1"/>
  <c r="E46" i="1"/>
  <c r="E38" i="1"/>
  <c r="I38" i="1"/>
  <c r="C26" i="1"/>
  <c r="E52" i="1"/>
  <c r="E39" i="1" l="1"/>
  <c r="C55" i="1"/>
  <c r="G26" i="1" l="1"/>
  <c r="G24" i="1"/>
  <c r="G19" i="1"/>
  <c r="G18" i="1"/>
  <c r="G16" i="1"/>
  <c r="I12" i="1"/>
  <c r="G10" i="1"/>
  <c r="G5" i="1"/>
  <c r="I11" i="1" s="1"/>
  <c r="I13" i="1" s="1"/>
  <c r="I28" i="1" l="1"/>
  <c r="I27" i="1"/>
  <c r="I30" i="1"/>
  <c r="I20" i="1"/>
  <c r="E12" i="1" l="1"/>
  <c r="E27" i="1" l="1"/>
  <c r="E28" i="1"/>
  <c r="E11" i="1"/>
  <c r="E13" i="1" s="1"/>
  <c r="E30" i="1" l="1"/>
</calcChain>
</file>

<file path=xl/sharedStrings.xml><?xml version="1.0" encoding="utf-8"?>
<sst xmlns="http://schemas.openxmlformats.org/spreadsheetml/2006/main" count="54" uniqueCount="50">
  <si>
    <t>INCOME</t>
  </si>
  <si>
    <t>Book sales:</t>
  </si>
  <si>
    <t>Interest</t>
  </si>
  <si>
    <t>EXPENDITURE</t>
  </si>
  <si>
    <t>£</t>
  </si>
  <si>
    <t>Conference</t>
  </si>
  <si>
    <t>AGM</t>
  </si>
  <si>
    <t>Trustee expenses</t>
  </si>
  <si>
    <t>Web page</t>
  </si>
  <si>
    <t>Bank charges</t>
  </si>
  <si>
    <t>Insurance</t>
  </si>
  <si>
    <t>ASSETS</t>
  </si>
  <si>
    <t>Deposit</t>
  </si>
  <si>
    <t xml:space="preserve">CAF Bank: </t>
  </si>
  <si>
    <t>Current</t>
  </si>
  <si>
    <t>Barclays</t>
  </si>
  <si>
    <t>ACCUMULATED FUND</t>
  </si>
  <si>
    <t>Year ending 31 Dec 2022</t>
  </si>
  <si>
    <t>Book storage</t>
  </si>
  <si>
    <t>Dr Penelope Tucker</t>
  </si>
  <si>
    <t>Postage, stationery, Zoom, etc</t>
  </si>
  <si>
    <t>Book distribution</t>
  </si>
  <si>
    <t>Book launch (if not at AGM)</t>
  </si>
  <si>
    <t>TOTAL P/L</t>
  </si>
  <si>
    <t>Debtors:</t>
  </si>
  <si>
    <t>Sold to dealers</t>
  </si>
  <si>
    <t>Sub-total</t>
  </si>
  <si>
    <t>TOTAL EXPENDITURE</t>
  </si>
  <si>
    <t>Less subvention</t>
  </si>
  <si>
    <t>Less value of stock sold</t>
  </si>
  <si>
    <t>TOTAL INCOME</t>
  </si>
  <si>
    <t>Sub Total</t>
  </si>
  <si>
    <t>Addl 91 to stock, 108 sold</t>
  </si>
  <si>
    <t>Mr Anthony Weale</t>
  </si>
  <si>
    <t>Hon. Treasurer</t>
  </si>
  <si>
    <t>Grants, donations</t>
  </si>
  <si>
    <t>Book production total:</t>
  </si>
  <si>
    <t>Hon. Independent Financial Examiner</t>
  </si>
  <si>
    <t>Year ending 31 Dec 2023</t>
  </si>
  <si>
    <t xml:space="preserve">Creditors: </t>
  </si>
  <si>
    <t>2023 book production</t>
  </si>
  <si>
    <t>2023 book distribution</t>
  </si>
  <si>
    <t>Book stock @ £1 per book (est)</t>
  </si>
  <si>
    <t>Aldermen scans</t>
  </si>
  <si>
    <t>Adv. storage</t>
  </si>
  <si>
    <t>Difference</t>
  </si>
  <si>
    <t>Boydell/LRS</t>
  </si>
  <si>
    <t>Subs received in 2023</t>
  </si>
  <si>
    <t>Totals</t>
  </si>
  <si>
    <t>2024 subs.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</si>
</sst>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164" formatCode="&quot;£&quot;#,##0"/>
    <numFmt numFmtId="165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0" xfId="0" applyFont="1" applyAlignment="1">
      <alignment wrapText="1"/>
    </xf>
    <xf numFmtId="0" fontId="0" fillId="0" borderId="0" xfId="0" applyAlignment="1">
      <alignment horizontal="left"/>
    </xf>
    <xf numFmtId="164" fontId="0" fillId="0" borderId="1" xfId="0" applyNumberFormat="1" applyBorder="1"/>
    <xf numFmtId="164" fontId="0" fillId="0" borderId="0" xfId="0" applyNumberFormat="1"/>
    <xf numFmtId="164" fontId="0" fillId="0" borderId="5" xfId="0" applyNumberFormat="1" applyBorder="1"/>
    <xf numFmtId="0" fontId="3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64" fontId="3" fillId="0" borderId="0" xfId="0" applyNumberFormat="1" applyFont="1"/>
    <xf numFmtId="164" fontId="1" fillId="0" borderId="5" xfId="0" applyNumberFormat="1" applyFont="1" applyBorder="1"/>
    <xf numFmtId="164" fontId="1" fillId="0" borderId="0" xfId="0" applyNumberFormat="1" applyFont="1"/>
    <xf numFmtId="164" fontId="5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/>
    </xf>
    <xf numFmtId="164" fontId="6" fillId="0" borderId="0" xfId="0" applyNumberFormat="1" applyFont="1"/>
    <xf numFmtId="6" fontId="0" fillId="0" borderId="0" xfId="0" applyNumberFormat="1"/>
    <xf numFmtId="164" fontId="4" fillId="0" borderId="5" xfId="0" applyNumberFormat="1" applyFont="1" applyBorder="1"/>
    <xf numFmtId="0" fontId="0" fillId="0" borderId="6" xfId="0" applyBorder="1"/>
    <xf numFmtId="0" fontId="0" fillId="0" borderId="7" xfId="0" applyBorder="1"/>
    <xf numFmtId="0" fontId="5" fillId="0" borderId="0" xfId="0" applyFont="1"/>
    <xf numFmtId="164" fontId="7" fillId="0" borderId="0" xfId="0" applyNumberFormat="1" applyFont="1"/>
    <xf numFmtId="164" fontId="4" fillId="0" borderId="0" xfId="0" applyNumberFormat="1" applyFont="1"/>
    <xf numFmtId="164" fontId="3" fillId="0" borderId="5" xfId="0" applyNumberFormat="1" applyFont="1" applyBorder="1"/>
    <xf numFmtId="0" fontId="8" fillId="0" borderId="1" xfId="0" applyFont="1" applyBorder="1"/>
    <xf numFmtId="165" fontId="0" fillId="0" borderId="0" xfId="0" applyNumberFormat="1"/>
    <xf numFmtId="164" fontId="8" fillId="0" borderId="1" xfId="0" applyNumberFormat="1" applyFont="1" applyBorder="1"/>
    <xf numFmtId="1" fontId="0" fillId="0" borderId="1" xfId="0" applyNumberFormat="1" applyBorder="1"/>
    <xf numFmtId="164" fontId="2" fillId="0" borderId="0" xfId="0" applyNumberFormat="1" applyFont="1"/>
    <xf numFmtId="165" fontId="0" fillId="0" borderId="1" xfId="0" applyNumberFormat="1" applyBorder="1"/>
    <xf numFmtId="164" fontId="0" fillId="0" borderId="8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3"/>
  <sheetViews>
    <sheetView tabSelected="1" showWhiteSpace="0" view="pageLayout" zoomScaleNormal="100" workbookViewId="0">
      <selection activeCell="C34" sqref="C34"/>
    </sheetView>
  </sheetViews>
  <sheetFormatPr defaultRowHeight="15" x14ac:dyDescent="0.25"/>
  <cols>
    <col min="1" max="1" width="19.42578125" customWidth="1"/>
    <col min="2" max="2" width="9.42578125" customWidth="1"/>
    <col min="3" max="3" width="11.140625" bestFit="1" customWidth="1"/>
    <col min="4" max="4" width="3.85546875" customWidth="1"/>
    <col min="5" max="5" width="10.140625" bestFit="1" customWidth="1"/>
    <col min="6" max="6" width="5.42578125" customWidth="1"/>
    <col min="7" max="7" width="9.85546875" bestFit="1" customWidth="1"/>
    <col min="8" max="8" width="4.28515625" customWidth="1"/>
    <col min="9" max="9" width="10.5703125" bestFit="1" customWidth="1"/>
    <col min="10" max="10" width="22.28515625" customWidth="1"/>
    <col min="13" max="13" width="5" customWidth="1"/>
    <col min="15" max="15" width="5.85546875" customWidth="1"/>
    <col min="17" max="17" width="5.140625" customWidth="1"/>
  </cols>
  <sheetData>
    <row r="1" spans="1:18" x14ac:dyDescent="0.25">
      <c r="C1" s="4" t="s">
        <v>38</v>
      </c>
      <c r="D1" s="5"/>
      <c r="E1" s="6"/>
      <c r="G1" s="4" t="s">
        <v>17</v>
      </c>
      <c r="H1" s="5"/>
      <c r="I1" s="6"/>
    </row>
    <row r="2" spans="1:18" x14ac:dyDescent="0.25">
      <c r="C2" s="3"/>
      <c r="E2" s="7"/>
      <c r="G2" s="3"/>
      <c r="I2" s="7"/>
    </row>
    <row r="3" spans="1:18" x14ac:dyDescent="0.25">
      <c r="C3" s="3" t="s">
        <v>4</v>
      </c>
      <c r="E3" s="7" t="s">
        <v>4</v>
      </c>
      <c r="G3" s="3" t="s">
        <v>4</v>
      </c>
      <c r="I3" s="7" t="s">
        <v>4</v>
      </c>
    </row>
    <row r="4" spans="1:18" x14ac:dyDescent="0.25">
      <c r="A4" s="1" t="s">
        <v>0</v>
      </c>
      <c r="C4" s="10"/>
      <c r="D4" s="11"/>
      <c r="E4" s="12"/>
      <c r="G4" s="10"/>
      <c r="H4" s="11"/>
      <c r="I4" s="12"/>
      <c r="J4" s="1"/>
      <c r="L4" s="11"/>
      <c r="M4" s="11"/>
      <c r="N4" s="11"/>
      <c r="P4" s="11"/>
      <c r="Q4" s="11"/>
      <c r="R4" s="11"/>
    </row>
    <row r="5" spans="1:18" x14ac:dyDescent="0.25">
      <c r="A5" t="s">
        <v>47</v>
      </c>
      <c r="C5" s="10">
        <f>6232-79</f>
        <v>6153</v>
      </c>
      <c r="D5" s="11"/>
      <c r="E5" s="7"/>
      <c r="G5" s="10">
        <f>6939+297.91+138-735</f>
        <v>6639.91</v>
      </c>
      <c r="H5" s="11"/>
      <c r="I5" s="7"/>
      <c r="L5" s="11"/>
      <c r="M5" s="11"/>
      <c r="P5" s="11"/>
      <c r="Q5" s="11"/>
      <c r="R5" s="11"/>
    </row>
    <row r="6" spans="1:18" x14ac:dyDescent="0.25">
      <c r="A6" t="s">
        <v>1</v>
      </c>
      <c r="C6" s="3"/>
      <c r="D6" s="11"/>
      <c r="E6" s="7"/>
      <c r="G6" s="3"/>
      <c r="H6" s="11"/>
      <c r="I6" s="7"/>
      <c r="L6" s="11"/>
      <c r="M6" s="11"/>
      <c r="Q6" s="11"/>
      <c r="R6" s="11"/>
    </row>
    <row r="7" spans="1:18" x14ac:dyDescent="0.25">
      <c r="A7" s="15" t="s">
        <v>46</v>
      </c>
      <c r="C7" s="10">
        <v>1484</v>
      </c>
      <c r="D7" s="11"/>
      <c r="E7" s="7"/>
      <c r="G7" s="10">
        <v>2128</v>
      </c>
      <c r="H7" s="11"/>
      <c r="I7" s="7"/>
      <c r="J7" s="15"/>
      <c r="L7" s="11"/>
      <c r="M7" s="11"/>
      <c r="P7" s="11"/>
      <c r="Q7" s="11"/>
      <c r="R7" s="11"/>
    </row>
    <row r="8" spans="1:18" x14ac:dyDescent="0.25">
      <c r="A8" s="15" t="s">
        <v>25</v>
      </c>
      <c r="C8" s="10">
        <v>0</v>
      </c>
      <c r="D8" s="11"/>
      <c r="E8" s="7"/>
      <c r="G8" s="10">
        <v>0</v>
      </c>
      <c r="H8" s="11"/>
      <c r="I8" s="7"/>
      <c r="J8" s="15"/>
      <c r="L8" s="11"/>
      <c r="M8" s="11"/>
      <c r="P8" s="11"/>
      <c r="Q8" s="11"/>
      <c r="R8" s="11"/>
    </row>
    <row r="9" spans="1:18" x14ac:dyDescent="0.25">
      <c r="A9" s="9" t="s">
        <v>35</v>
      </c>
      <c r="C9" s="10">
        <v>4500</v>
      </c>
      <c r="D9" s="11"/>
      <c r="E9" s="12"/>
      <c r="G9" s="10">
        <v>3000</v>
      </c>
      <c r="H9" s="11"/>
      <c r="I9" s="12"/>
      <c r="J9" s="9"/>
      <c r="L9" s="11"/>
      <c r="M9" s="11"/>
      <c r="N9" s="11"/>
      <c r="P9" s="11"/>
      <c r="Q9" s="11"/>
      <c r="R9" s="11"/>
    </row>
    <row r="10" spans="1:18" x14ac:dyDescent="0.25">
      <c r="A10" t="s">
        <v>2</v>
      </c>
      <c r="C10" s="10">
        <f>702.17+27.33</f>
        <v>729.5</v>
      </c>
      <c r="D10" s="11"/>
      <c r="E10" s="12"/>
      <c r="G10" s="10">
        <f>9+143</f>
        <v>152</v>
      </c>
      <c r="H10" s="11"/>
      <c r="I10" s="12"/>
      <c r="L10" s="11"/>
      <c r="M10" s="11"/>
      <c r="N10" s="11"/>
      <c r="P10" s="11"/>
      <c r="Q10" s="16"/>
      <c r="R10" s="11"/>
    </row>
    <row r="11" spans="1:18" x14ac:dyDescent="0.25">
      <c r="A11" s="2" t="s">
        <v>26</v>
      </c>
      <c r="C11" s="10"/>
      <c r="D11" s="11"/>
      <c r="E11" s="30">
        <f>SUM(C5:C10)</f>
        <v>12866.5</v>
      </c>
      <c r="G11" s="10"/>
      <c r="H11" s="11"/>
      <c r="I11" s="30">
        <f>SUM(G5:G10)</f>
        <v>11919.91</v>
      </c>
      <c r="J11" s="2"/>
      <c r="L11" s="11"/>
      <c r="M11" s="11"/>
      <c r="N11" s="18"/>
      <c r="P11" s="11"/>
      <c r="Q11" s="11"/>
      <c r="R11" s="18"/>
    </row>
    <row r="12" spans="1:18" x14ac:dyDescent="0.25">
      <c r="A12" s="21" t="s">
        <v>29</v>
      </c>
      <c r="C12" s="10">
        <v>0</v>
      </c>
      <c r="D12" s="11"/>
      <c r="E12" s="30">
        <f>SUM(C12:D12)</f>
        <v>0</v>
      </c>
      <c r="G12" s="10">
        <v>-108</v>
      </c>
      <c r="H12" s="11"/>
      <c r="I12" s="30">
        <f>SUM(G12:H12)</f>
        <v>-108</v>
      </c>
      <c r="J12" s="21"/>
      <c r="L12" s="11"/>
      <c r="M12" s="11"/>
      <c r="P12" s="11"/>
      <c r="Q12" s="11"/>
      <c r="R12" s="11"/>
    </row>
    <row r="13" spans="1:18" x14ac:dyDescent="0.25">
      <c r="A13" s="1" t="s">
        <v>30</v>
      </c>
      <c r="C13" s="10"/>
      <c r="D13" s="11"/>
      <c r="E13" s="17">
        <f>SUM(E11:E12)</f>
        <v>12866.5</v>
      </c>
      <c r="G13" s="10"/>
      <c r="H13" s="11"/>
      <c r="I13" s="17">
        <f>SUM(I11:I12)</f>
        <v>11811.91</v>
      </c>
      <c r="J13" s="13"/>
      <c r="L13" s="11"/>
      <c r="M13" s="11"/>
      <c r="N13" s="18"/>
      <c r="P13" s="11"/>
      <c r="Q13" s="11"/>
      <c r="R13" s="18"/>
    </row>
    <row r="14" spans="1:18" x14ac:dyDescent="0.25">
      <c r="C14" s="3"/>
      <c r="E14" s="7"/>
      <c r="G14" s="3"/>
      <c r="I14" s="7"/>
      <c r="J14" s="13"/>
      <c r="L14" s="11"/>
      <c r="M14" s="11"/>
      <c r="N14" s="11"/>
      <c r="P14" s="11"/>
      <c r="Q14" s="11"/>
      <c r="R14" s="11"/>
    </row>
    <row r="15" spans="1:18" x14ac:dyDescent="0.25">
      <c r="A15" s="1" t="s">
        <v>3</v>
      </c>
      <c r="C15" s="10"/>
      <c r="D15" s="11"/>
      <c r="E15" s="12"/>
      <c r="G15" s="10"/>
      <c r="H15" s="11"/>
      <c r="I15" s="12"/>
      <c r="J15" s="1"/>
      <c r="L15" s="11"/>
      <c r="M15" s="11"/>
      <c r="N15" s="11"/>
      <c r="P15" s="11"/>
      <c r="Q15" s="11"/>
      <c r="R15" s="11"/>
    </row>
    <row r="16" spans="1:18" x14ac:dyDescent="0.25">
      <c r="A16" t="s">
        <v>36</v>
      </c>
      <c r="C16" s="33">
        <v>0</v>
      </c>
      <c r="D16" s="11"/>
      <c r="E16" s="12"/>
      <c r="G16" s="31">
        <f>(2205.5+2865+3832+4070)-(2205.5+2865)</f>
        <v>7902</v>
      </c>
      <c r="H16" s="11"/>
      <c r="I16" s="12"/>
      <c r="L16" s="11"/>
      <c r="M16" s="11"/>
      <c r="N16" s="11"/>
      <c r="P16" s="11"/>
      <c r="Q16" s="11"/>
      <c r="R16" s="11"/>
    </row>
    <row r="17" spans="1:18" x14ac:dyDescent="0.25">
      <c r="A17" s="13" t="s">
        <v>28</v>
      </c>
      <c r="C17" s="10">
        <v>0</v>
      </c>
      <c r="D17" s="11"/>
      <c r="E17" s="12"/>
      <c r="G17" s="10">
        <v>0</v>
      </c>
      <c r="H17" s="11"/>
      <c r="I17" s="12"/>
      <c r="J17" s="13"/>
      <c r="L17" s="11"/>
      <c r="M17" s="11"/>
      <c r="N17" s="11"/>
      <c r="P17" s="11"/>
      <c r="Q17" s="11"/>
      <c r="R17" s="11"/>
    </row>
    <row r="18" spans="1:18" x14ac:dyDescent="0.25">
      <c r="A18" t="s">
        <v>21</v>
      </c>
      <c r="C18" s="36">
        <v>225</v>
      </c>
      <c r="D18" s="11"/>
      <c r="E18" s="12"/>
      <c r="G18" s="10">
        <f>(1223+67.5+1257+15+1122+45)-(1223+67.5+1257)</f>
        <v>1182</v>
      </c>
      <c r="H18" s="11"/>
      <c r="I18" s="12"/>
      <c r="L18" s="11"/>
      <c r="M18" s="11"/>
      <c r="N18" s="11"/>
      <c r="P18" s="11"/>
      <c r="Q18" s="11"/>
      <c r="R18" s="11"/>
    </row>
    <row r="19" spans="1:18" x14ac:dyDescent="0.25">
      <c r="A19" t="s">
        <v>18</v>
      </c>
      <c r="C19" s="10">
        <v>0</v>
      </c>
      <c r="D19" s="11"/>
      <c r="E19" s="12"/>
      <c r="G19" s="10">
        <f>(338.26+369.72)-369.72</f>
        <v>338.26</v>
      </c>
      <c r="H19" s="11"/>
      <c r="I19" s="12"/>
      <c r="L19" s="11"/>
      <c r="M19" s="11"/>
      <c r="P19" s="11"/>
      <c r="Q19" s="11"/>
      <c r="R19" s="11"/>
    </row>
    <row r="20" spans="1:18" x14ac:dyDescent="0.25">
      <c r="A20" t="s">
        <v>22</v>
      </c>
      <c r="C20" s="10">
        <v>0</v>
      </c>
      <c r="D20" s="11"/>
      <c r="E20" s="30">
        <f>SUM(C16:C20)</f>
        <v>225</v>
      </c>
      <c r="G20" s="10">
        <v>65.97</v>
      </c>
      <c r="H20" s="11"/>
      <c r="I20" s="30">
        <f>SUM(G16:H20)</f>
        <v>9488.23</v>
      </c>
      <c r="L20" s="11"/>
      <c r="M20" s="11"/>
      <c r="N20" s="11"/>
      <c r="P20" s="11"/>
      <c r="Q20" s="11"/>
      <c r="R20" s="11"/>
    </row>
    <row r="21" spans="1:18" x14ac:dyDescent="0.25">
      <c r="A21" t="s">
        <v>6</v>
      </c>
      <c r="C21" s="10">
        <v>0</v>
      </c>
      <c r="D21" s="11"/>
      <c r="E21" s="12"/>
      <c r="G21" s="10">
        <v>240</v>
      </c>
      <c r="H21" s="11"/>
      <c r="I21" s="12"/>
      <c r="L21" s="11"/>
      <c r="M21" s="11"/>
      <c r="N21" s="11"/>
      <c r="P21" s="11"/>
      <c r="Q21" s="11"/>
      <c r="R21" s="11"/>
    </row>
    <row r="22" spans="1:18" x14ac:dyDescent="0.25">
      <c r="A22" t="s">
        <v>7</v>
      </c>
      <c r="C22" s="10">
        <v>58</v>
      </c>
      <c r="D22" s="11"/>
      <c r="E22" s="12"/>
      <c r="G22" s="10">
        <v>65.5</v>
      </c>
      <c r="H22" s="11"/>
      <c r="I22" s="12"/>
      <c r="L22" s="11"/>
      <c r="M22" s="11"/>
      <c r="N22" s="11"/>
      <c r="P22" s="11"/>
      <c r="Q22" s="11"/>
      <c r="R22" s="11"/>
    </row>
    <row r="23" spans="1:18" x14ac:dyDescent="0.25">
      <c r="A23" t="s">
        <v>5</v>
      </c>
      <c r="C23" s="10">
        <v>0</v>
      </c>
      <c r="D23" s="11"/>
      <c r="E23" s="12"/>
      <c r="G23" s="10">
        <v>0</v>
      </c>
      <c r="H23" s="11"/>
      <c r="I23" s="12"/>
      <c r="L23" s="11"/>
      <c r="M23" s="11"/>
      <c r="N23" s="11"/>
      <c r="P23" s="11"/>
      <c r="Q23" s="11"/>
      <c r="R23" s="11"/>
    </row>
    <row r="24" spans="1:18" x14ac:dyDescent="0.25">
      <c r="A24" t="s">
        <v>20</v>
      </c>
      <c r="C24" s="10">
        <v>143.88</v>
      </c>
      <c r="D24" s="11"/>
      <c r="E24" s="12"/>
      <c r="G24" s="10">
        <f>23.6+28.98+143.88</f>
        <v>196.45999999999998</v>
      </c>
      <c r="H24" s="11"/>
      <c r="I24" s="12"/>
      <c r="L24" s="11"/>
      <c r="M24" s="11"/>
      <c r="N24" s="11"/>
      <c r="P24" s="11"/>
      <c r="Q24" s="11"/>
      <c r="R24" s="11"/>
    </row>
    <row r="25" spans="1:18" x14ac:dyDescent="0.25">
      <c r="A25" t="s">
        <v>8</v>
      </c>
      <c r="C25" s="34">
        <v>0</v>
      </c>
      <c r="D25" s="11"/>
      <c r="E25" s="12"/>
      <c r="G25" s="10">
        <v>124.47</v>
      </c>
      <c r="H25" s="11"/>
      <c r="I25" s="12"/>
      <c r="L25" s="11"/>
      <c r="M25" s="11"/>
      <c r="N25" s="11"/>
      <c r="P25" s="11"/>
      <c r="Q25" s="11"/>
      <c r="R25" s="11"/>
    </row>
    <row r="26" spans="1:18" x14ac:dyDescent="0.25">
      <c r="A26" t="s">
        <v>9</v>
      </c>
      <c r="C26" s="10">
        <f>(5*12)</f>
        <v>60</v>
      </c>
      <c r="D26" s="11"/>
      <c r="E26" s="12"/>
      <c r="G26" s="10">
        <f>(8*7)+(5*5)</f>
        <v>81</v>
      </c>
      <c r="H26" s="11"/>
      <c r="I26" s="12"/>
      <c r="L26" s="11"/>
      <c r="M26" s="11"/>
      <c r="N26" s="11"/>
      <c r="P26" s="11"/>
      <c r="Q26" s="11"/>
      <c r="R26" s="11"/>
    </row>
    <row r="27" spans="1:18" x14ac:dyDescent="0.25">
      <c r="A27" t="s">
        <v>10</v>
      </c>
      <c r="C27" s="10">
        <v>0</v>
      </c>
      <c r="D27" s="11"/>
      <c r="E27" s="30">
        <f>SUM(C21:D27)</f>
        <v>261.88</v>
      </c>
      <c r="G27" s="10">
        <v>0</v>
      </c>
      <c r="H27" s="11"/>
      <c r="I27" s="30">
        <f>SUM(G21:H27)</f>
        <v>707.43</v>
      </c>
      <c r="L27" s="11"/>
      <c r="M27" s="11"/>
      <c r="N27" s="11"/>
      <c r="P27" s="11"/>
      <c r="Q27" s="11"/>
      <c r="R27" s="11"/>
    </row>
    <row r="28" spans="1:18" x14ac:dyDescent="0.25">
      <c r="A28" s="1" t="s">
        <v>27</v>
      </c>
      <c r="C28" s="10"/>
      <c r="D28" s="11"/>
      <c r="E28" s="17">
        <f>SUM(C16:C27)</f>
        <v>486.88</v>
      </c>
      <c r="G28" s="10"/>
      <c r="H28" s="11"/>
      <c r="I28" s="17">
        <f>SUM(G16:G27)</f>
        <v>10195.659999999998</v>
      </c>
      <c r="J28" s="1"/>
      <c r="L28" s="11"/>
      <c r="M28" s="11"/>
      <c r="N28" s="18"/>
      <c r="P28" s="11"/>
      <c r="Q28" s="11"/>
      <c r="R28" s="18"/>
    </row>
    <row r="29" spans="1:18" x14ac:dyDescent="0.25">
      <c r="A29" s="1"/>
      <c r="C29" s="10"/>
      <c r="D29" s="11"/>
      <c r="E29" s="17"/>
      <c r="G29" s="10"/>
      <c r="H29" s="11"/>
      <c r="I29" s="17"/>
    </row>
    <row r="30" spans="1:18" ht="15.75" x14ac:dyDescent="0.25">
      <c r="A30" s="8" t="s">
        <v>23</v>
      </c>
      <c r="C30" s="10"/>
      <c r="D30" s="11"/>
      <c r="E30" s="24">
        <f>E13-E28</f>
        <v>12379.62</v>
      </c>
      <c r="G30" s="10"/>
      <c r="H30" s="11"/>
      <c r="I30" s="24">
        <f>I13-I28</f>
        <v>1616.2500000000018</v>
      </c>
      <c r="J30" s="8"/>
      <c r="L30" s="11"/>
      <c r="M30" s="11"/>
      <c r="N30" s="29"/>
      <c r="P30" s="11"/>
      <c r="Q30" s="11"/>
      <c r="R30" s="29"/>
    </row>
    <row r="31" spans="1:18" x14ac:dyDescent="0.25">
      <c r="C31" s="25"/>
      <c r="D31" s="26"/>
      <c r="E31" s="37"/>
      <c r="F31" s="26"/>
      <c r="G31" s="25"/>
      <c r="H31" s="26"/>
      <c r="I31" s="37"/>
      <c r="N31" s="11"/>
      <c r="R31" s="11"/>
    </row>
    <row r="32" spans="1:18" x14ac:dyDescent="0.25">
      <c r="H32" s="13"/>
      <c r="I32" s="11"/>
      <c r="J32" s="15"/>
      <c r="L32" s="11"/>
      <c r="N32" s="11"/>
      <c r="O32" s="11"/>
      <c r="P32" s="11"/>
      <c r="Q32" s="13"/>
      <c r="R32" s="16"/>
    </row>
    <row r="33" spans="1:18" x14ac:dyDescent="0.25">
      <c r="A33" s="1" t="s">
        <v>11</v>
      </c>
      <c r="G33" s="13"/>
      <c r="H33" s="13"/>
      <c r="I33" s="11"/>
      <c r="J33" s="15"/>
      <c r="L33" s="11"/>
      <c r="N33" s="11"/>
      <c r="O33" s="11"/>
      <c r="P33" s="11"/>
      <c r="Q33" s="13"/>
      <c r="R33" s="11"/>
    </row>
    <row r="34" spans="1:18" x14ac:dyDescent="0.25">
      <c r="A34" t="s">
        <v>13</v>
      </c>
      <c r="G34" s="13"/>
      <c r="H34" s="13"/>
      <c r="I34" s="11"/>
      <c r="L34" s="11"/>
      <c r="N34" s="11"/>
      <c r="O34" s="11"/>
      <c r="P34" s="11"/>
      <c r="Q34" s="13"/>
      <c r="R34" s="11"/>
    </row>
    <row r="35" spans="1:18" x14ac:dyDescent="0.25">
      <c r="A35" s="15" t="s">
        <v>14</v>
      </c>
      <c r="C35" s="11">
        <v>20451</v>
      </c>
      <c r="G35" s="11">
        <v>8694</v>
      </c>
      <c r="I35" s="16"/>
      <c r="J35" s="14"/>
      <c r="L35" s="11"/>
      <c r="N35" s="11"/>
      <c r="O35" s="20"/>
      <c r="P35" s="11"/>
      <c r="R35" s="11"/>
    </row>
    <row r="36" spans="1:18" x14ac:dyDescent="0.25">
      <c r="A36" s="15" t="s">
        <v>12</v>
      </c>
      <c r="C36" s="11">
        <v>38109.24</v>
      </c>
      <c r="G36" s="11">
        <v>37407</v>
      </c>
      <c r="I36" s="16"/>
      <c r="R36" s="11"/>
    </row>
    <row r="37" spans="1:18" x14ac:dyDescent="0.25">
      <c r="A37" t="s">
        <v>15</v>
      </c>
      <c r="C37" s="11">
        <v>59.39</v>
      </c>
      <c r="E37" s="11"/>
      <c r="G37" s="11">
        <v>138.19999999999999</v>
      </c>
      <c r="I37" s="16"/>
      <c r="J37" s="15"/>
      <c r="L37" s="11"/>
      <c r="P37" s="11"/>
      <c r="R37" s="11"/>
    </row>
    <row r="38" spans="1:18" x14ac:dyDescent="0.25">
      <c r="A38" s="13" t="s">
        <v>48</v>
      </c>
      <c r="E38" s="16">
        <f>SUM(C35:C37)</f>
        <v>58619.63</v>
      </c>
      <c r="I38" s="16">
        <f>SUM(G35:G37)</f>
        <v>46239.199999999997</v>
      </c>
      <c r="J38" s="15"/>
      <c r="L38" s="11"/>
      <c r="P38" s="11"/>
      <c r="R38" s="11"/>
    </row>
    <row r="39" spans="1:18" x14ac:dyDescent="0.25">
      <c r="A39" s="13" t="s">
        <v>45</v>
      </c>
      <c r="E39" s="35">
        <f>E38-I38</f>
        <v>12380.43</v>
      </c>
      <c r="I39" s="16"/>
      <c r="J39" s="15"/>
      <c r="L39" s="11"/>
      <c r="P39" s="11"/>
      <c r="R39" s="11"/>
    </row>
    <row r="40" spans="1:18" x14ac:dyDescent="0.25">
      <c r="E40" s="16"/>
      <c r="I40" s="16"/>
      <c r="J40" s="15"/>
      <c r="L40" s="11"/>
      <c r="P40" s="11"/>
      <c r="R40" s="11"/>
    </row>
    <row r="41" spans="1:18" x14ac:dyDescent="0.25">
      <c r="C41" s="11"/>
      <c r="E41" s="11"/>
      <c r="G41" s="11"/>
      <c r="I41" s="11"/>
      <c r="J41" s="15"/>
      <c r="L41" s="11"/>
      <c r="P41" s="11"/>
      <c r="R41" s="11"/>
    </row>
    <row r="42" spans="1:18" ht="45" x14ac:dyDescent="0.25">
      <c r="A42" s="14" t="s">
        <v>42</v>
      </c>
      <c r="B42" s="14"/>
      <c r="C42" s="16">
        <v>1127</v>
      </c>
      <c r="E42" s="14" t="s">
        <v>32</v>
      </c>
      <c r="G42" s="11">
        <v>1127</v>
      </c>
      <c r="I42" s="11"/>
      <c r="P42" s="11"/>
      <c r="R42" s="11"/>
    </row>
    <row r="43" spans="1:18" x14ac:dyDescent="0.25">
      <c r="A43" t="s">
        <v>24</v>
      </c>
      <c r="H43" s="13"/>
      <c r="I43" s="16"/>
      <c r="L43" s="11"/>
      <c r="N43" s="11"/>
      <c r="P43" s="11"/>
      <c r="R43" s="16"/>
    </row>
    <row r="44" spans="1:18" x14ac:dyDescent="0.25">
      <c r="A44" s="15" t="s">
        <v>43</v>
      </c>
      <c r="C44" s="11">
        <f>630</f>
        <v>630</v>
      </c>
      <c r="E44" s="15"/>
      <c r="G44" s="11">
        <v>630</v>
      </c>
      <c r="J44" s="13"/>
      <c r="N44" s="16"/>
    </row>
    <row r="45" spans="1:18" x14ac:dyDescent="0.25">
      <c r="A45" s="15" t="s">
        <v>44</v>
      </c>
      <c r="C45" s="11">
        <v>0</v>
      </c>
      <c r="G45" s="11">
        <v>369.72</v>
      </c>
      <c r="J45" s="13"/>
      <c r="N45" s="16"/>
    </row>
    <row r="46" spans="1:18" x14ac:dyDescent="0.25">
      <c r="A46" s="13" t="s">
        <v>31</v>
      </c>
      <c r="B46" s="13"/>
      <c r="D46" s="13"/>
      <c r="E46" s="16">
        <f>SUM(C38:C45)</f>
        <v>1757</v>
      </c>
      <c r="F46" s="13"/>
      <c r="I46" s="16">
        <f>SUM(G38:G45)</f>
        <v>2126.7200000000003</v>
      </c>
      <c r="L46" s="11"/>
    </row>
    <row r="47" spans="1:18" x14ac:dyDescent="0.25">
      <c r="A47" s="13"/>
      <c r="E47" s="16"/>
      <c r="I47" s="23"/>
      <c r="J47" s="1"/>
      <c r="L47" s="18"/>
      <c r="N47" s="19"/>
      <c r="P47" s="18"/>
      <c r="R47" s="16"/>
    </row>
    <row r="48" spans="1:18" x14ac:dyDescent="0.25">
      <c r="A48" t="s">
        <v>39</v>
      </c>
      <c r="I48" s="22"/>
      <c r="N48" s="13"/>
    </row>
    <row r="49" spans="1:14" x14ac:dyDescent="0.25">
      <c r="A49" t="s">
        <v>49</v>
      </c>
      <c r="C49" s="32">
        <v>-2257</v>
      </c>
      <c r="G49" s="11">
        <v>-735</v>
      </c>
      <c r="I49" s="22"/>
      <c r="N49" s="13"/>
    </row>
    <row r="50" spans="1:14" x14ac:dyDescent="0.25">
      <c r="A50" t="s">
        <v>40</v>
      </c>
      <c r="C50" s="32">
        <v>-8268.6200000000008</v>
      </c>
      <c r="G50" s="11"/>
      <c r="I50" s="22"/>
      <c r="N50" s="13"/>
    </row>
    <row r="51" spans="1:14" x14ac:dyDescent="0.25">
      <c r="A51" t="s">
        <v>41</v>
      </c>
      <c r="C51" s="11">
        <f>-(675+450.5+15)</f>
        <v>-1140.5</v>
      </c>
      <c r="E51" s="27"/>
      <c r="G51" s="11"/>
    </row>
    <row r="52" spans="1:14" x14ac:dyDescent="0.25">
      <c r="A52" s="13" t="s">
        <v>31</v>
      </c>
      <c r="C52" s="32"/>
      <c r="E52" s="16">
        <f>SUM(C49:C51)</f>
        <v>-11666.12</v>
      </c>
      <c r="I52" s="16">
        <f>SUM(G49:G51)</f>
        <v>-735</v>
      </c>
    </row>
    <row r="53" spans="1:14" x14ac:dyDescent="0.25">
      <c r="C53" s="11"/>
      <c r="E53" s="27"/>
      <c r="G53" s="11"/>
    </row>
    <row r="54" spans="1:14" x14ac:dyDescent="0.25">
      <c r="C54" s="11"/>
      <c r="E54" s="27"/>
      <c r="G54" s="11"/>
    </row>
    <row r="55" spans="1:14" x14ac:dyDescent="0.25">
      <c r="A55" s="1" t="s">
        <v>16</v>
      </c>
      <c r="C55" s="18">
        <f>SUM(C35:C54)</f>
        <v>48710.509999999995</v>
      </c>
      <c r="E55" s="28"/>
      <c r="G55" s="18">
        <f>SUM(G35:G52)</f>
        <v>47630.92</v>
      </c>
    </row>
    <row r="57" spans="1:14" x14ac:dyDescent="0.25">
      <c r="E57" s="16"/>
    </row>
    <row r="62" spans="1:14" x14ac:dyDescent="0.25">
      <c r="B62" t="s">
        <v>19</v>
      </c>
      <c r="E62" t="s">
        <v>33</v>
      </c>
    </row>
    <row r="63" spans="1:14" x14ac:dyDescent="0.25">
      <c r="B63" t="s">
        <v>34</v>
      </c>
      <c r="E63" t="s">
        <v>37</v>
      </c>
    </row>
  </sheetData>
  <printOptions horizontalCentered="1" verticalCentered="1"/>
  <pageMargins left="0.70866141732283472" right="0.70866141732283472" top="0.74803149606299213" bottom="0.74803149606299213" header="0.70866141732283472" footer="0.31496062992125984"/>
  <pageSetup paperSize="9" orientation="portrait" r:id="rId1"/>
  <headerFooter scaleWithDoc="0">
    <oddHeader>&amp;C&amp;"-,Bold"LONDON RECORD SOCIETY
Statement of Financial Activities Year Ending 31 December 2023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</dc:creator>
  <cp:lastModifiedBy>Andrew Thrush</cp:lastModifiedBy>
  <cp:lastPrinted>2023-06-23T15:47:36Z</cp:lastPrinted>
  <dcterms:created xsi:type="dcterms:W3CDTF">2023-03-17T15:49:53Z</dcterms:created>
  <dcterms:modified xsi:type="dcterms:W3CDTF">2024-09-23T10:39:27Z</dcterms:modified>
</cp:coreProperties>
</file>